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"/>
    </mc:Choice>
  </mc:AlternateContent>
  <bookViews>
    <workbookView xWindow="0" yWindow="0" windowWidth="20490" windowHeight="777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G42" i="1"/>
  <c r="I42" i="1" s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G27" i="1"/>
  <c r="G22" i="1" s="1"/>
  <c r="I22" i="1" s="1"/>
  <c r="F27" i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I23" i="1" s="1"/>
  <c r="F23" i="1"/>
  <c r="C23" i="1"/>
  <c r="E23" i="1" s="1"/>
  <c r="B23" i="1"/>
  <c r="M21" i="1"/>
  <c r="L21" i="1"/>
  <c r="I21" i="1"/>
  <c r="H21" i="1"/>
  <c r="E21" i="1"/>
  <c r="D21" i="1"/>
  <c r="M20" i="1"/>
  <c r="K20" i="1"/>
  <c r="J20" i="1"/>
  <c r="L20" i="1" s="1"/>
  <c r="G20" i="1"/>
  <c r="I20" i="1" s="1"/>
  <c r="F20" i="1"/>
  <c r="E20" i="1"/>
  <c r="C20" i="1"/>
  <c r="B20" i="1"/>
  <c r="D20" i="1" s="1"/>
  <c r="M19" i="1"/>
  <c r="L19" i="1"/>
  <c r="I19" i="1"/>
  <c r="H19" i="1"/>
  <c r="E19" i="1"/>
  <c r="D19" i="1"/>
  <c r="K18" i="1"/>
  <c r="M18" i="1" s="1"/>
  <c r="J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G9" i="1"/>
  <c r="I9" i="1" s="1"/>
  <c r="F9" i="1"/>
  <c r="C9" i="1"/>
  <c r="E9" i="1" s="1"/>
  <c r="B9" i="1"/>
  <c r="K8" i="1"/>
  <c r="G8" i="1"/>
  <c r="C8" i="1"/>
  <c r="K22" i="1" l="1"/>
  <c r="M22" i="1" s="1"/>
  <c r="H27" i="1"/>
  <c r="H20" i="1"/>
  <c r="C22" i="1"/>
  <c r="E22" i="1" s="1"/>
  <c r="I27" i="1"/>
  <c r="G44" i="1"/>
  <c r="G45" i="1"/>
  <c r="I44" i="1"/>
  <c r="H9" i="1"/>
  <c r="L9" i="1"/>
  <c r="H18" i="1"/>
  <c r="L18" i="1"/>
  <c r="H23" i="1"/>
  <c r="D29" i="1"/>
  <c r="L29" i="1"/>
  <c r="B8" i="1"/>
  <c r="D8" i="1" s="1"/>
  <c r="F8" i="1"/>
  <c r="H8" i="1" s="1"/>
  <c r="J8" i="1"/>
  <c r="B22" i="1"/>
  <c r="F22" i="1"/>
  <c r="J22" i="1"/>
  <c r="D9" i="1"/>
  <c r="D18" i="1"/>
  <c r="H22" i="1"/>
  <c r="D23" i="1"/>
  <c r="L23" i="1"/>
  <c r="H29" i="1"/>
  <c r="D42" i="1"/>
  <c r="H42" i="1"/>
  <c r="L42" i="1"/>
  <c r="E8" i="1"/>
  <c r="I8" i="1"/>
  <c r="M8" i="1"/>
  <c r="C44" i="1" l="1"/>
  <c r="L22" i="1"/>
  <c r="D22" i="1"/>
  <c r="K44" i="1"/>
  <c r="J44" i="1"/>
  <c r="L8" i="1"/>
  <c r="I45" i="1"/>
  <c r="F44" i="1"/>
  <c r="B44" i="1"/>
  <c r="K45" i="1" l="1"/>
  <c r="M45" i="1" s="1"/>
  <c r="M44" i="1"/>
  <c r="C45" i="1"/>
  <c r="E45" i="1" s="1"/>
  <c r="E44" i="1"/>
  <c r="F45" i="1"/>
  <c r="H45" i="1" s="1"/>
  <c r="H44" i="1"/>
  <c r="J45" i="1"/>
  <c r="L45" i="1" s="1"/>
  <c r="L44" i="1"/>
  <c r="B45" i="1"/>
  <c r="D45" i="1" s="1"/>
  <c r="D44" i="1"/>
</calcChain>
</file>

<file path=xl/sharedStrings.xml><?xml version="1.0" encoding="utf-8"?>
<sst xmlns="http://schemas.openxmlformats.org/spreadsheetml/2006/main" count="53" uniqueCount="49">
  <si>
    <t>2016 - 2017</t>
  </si>
  <si>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</si>
  <si>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</si>
  <si>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</si>
  <si>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</si>
  <si>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</si>
  <si>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</si>
  <si>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</si>
  <si>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</si>
  <si>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</si>
  <si>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</si>
  <si>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</si>
  <si>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</si>
  <si>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</si>
  <si>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</si>
  <si>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</si>
  <si>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</si>
  <si>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</si>
  <si>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</si>
  <si>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</si>
  <si>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</si>
  <si>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</si>
  <si>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</si>
  <si>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</si>
  <si>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</si>
  <si>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</si>
  <si>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</si>
  <si>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</si>
  <si>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</si>
  <si>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</si>
  <si>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</si>
  <si>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</si>
  <si>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</si>
  <si>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</si>
  <si>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</si>
  <si>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</si>
  <si>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</si>
  <si>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</si>
  <si>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</si>
  <si>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</si>
  <si>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</si>
  <si>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Change    ('18/'17)</t>
  </si>
  <si>
    <t>SECTORAL EXPORT FIGURES - 1000 $</t>
  </si>
  <si>
    <t>LAST 12 MONTHS</t>
  </si>
  <si>
    <t xml:space="preserve"> Share(18)  (%)</t>
  </si>
  <si>
    <t>1 - 31 JULY EXPORT FIGURES</t>
  </si>
  <si>
    <t>1 - 31 JULY</t>
  </si>
  <si>
    <t>1st JANUARY  -  31st JULY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</si>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</sst>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165" fontId="21" fillId="23" borderId="9" xfId="1" applyNumberFormat="1" applyFont="1" applyFill="1" applyBorder="1" applyAlignment="1">
      <alignment horizontal="center"/>
    </xf>
    <xf numFmtId="0" fontId="23" fillId="23" borderId="9" xfId="1" applyFont="1" applyFill="1" applyBorder="1"/>
    <xf numFmtId="3" fontId="21" fillId="23" borderId="9" xfId="1" applyNumberFormat="1" applyFont="1" applyFill="1" applyBorder="1" applyAlignment="1">
      <alignment horizontal="center"/>
    </xf>
    <xf numFmtId="0" fontId="21" fillId="23" borderId="9" xfId="1" applyFont="1" applyFill="1" applyBorder="1"/>
    <xf numFmtId="0" fontId="22" fillId="23" borderId="9" xfId="1" applyFont="1" applyFill="1" applyBorder="1"/>
    <xf numFmtId="165" fontId="25" fillId="23" borderId="9" xfId="1" applyNumberFormat="1" applyFont="1" applyFill="1" applyBorder="1" applyAlignment="1">
      <alignment horizontal="center"/>
    </xf>
    <xf numFmtId="3" fontId="27" fillId="23" borderId="9" xfId="1" applyNumberFormat="1" applyFont="1" applyFill="1" applyBorder="1" applyAlignment="1">
      <alignment horizontal="center"/>
    </xf>
    <xf numFmtId="166" fontId="27" fillId="23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1" fillId="23" borderId="22" xfId="1" applyNumberFormat="1" applyFont="1" applyFill="1" applyBorder="1" applyAlignment="1">
      <alignment horizontal="center"/>
    </xf>
    <xf numFmtId="165" fontId="21" fillId="23" borderId="23" xfId="1" applyNumberFormat="1" applyFont="1" applyFill="1" applyBorder="1" applyAlignment="1">
      <alignment horizontal="center"/>
    </xf>
    <xf numFmtId="3" fontId="24" fillId="0" borderId="22" xfId="1" applyNumberFormat="1" applyFont="1" applyFill="1" applyBorder="1" applyAlignment="1">
      <alignment horizontal="center"/>
    </xf>
    <xf numFmtId="165" fontId="24" fillId="0" borderId="23" xfId="1" applyNumberFormat="1" applyFont="1" applyFill="1" applyBorder="1" applyAlignment="1">
      <alignment horizontal="center"/>
    </xf>
    <xf numFmtId="165" fontId="21" fillId="0" borderId="23" xfId="1" applyNumberFormat="1" applyFont="1" applyFill="1" applyBorder="1" applyAlignment="1">
      <alignment horizontal="center"/>
    </xf>
    <xf numFmtId="3" fontId="21" fillId="0" borderId="22" xfId="1" applyNumberFormat="1" applyFont="1" applyFill="1" applyBorder="1" applyAlignment="1">
      <alignment horizontal="center"/>
    </xf>
    <xf numFmtId="3" fontId="26" fillId="0" borderId="22" xfId="1" applyNumberFormat="1" applyFont="1" applyFill="1" applyBorder="1" applyAlignment="1">
      <alignment horizontal="center"/>
    </xf>
    <xf numFmtId="165" fontId="26" fillId="0" borderId="23" xfId="1" applyNumberFormat="1" applyFont="1" applyFill="1" applyBorder="1" applyAlignment="1">
      <alignment horizontal="center"/>
    </xf>
    <xf numFmtId="165" fontId="25" fillId="23" borderId="23" xfId="1" applyNumberFormat="1" applyFont="1" applyFill="1" applyBorder="1" applyAlignment="1">
      <alignment horizontal="center"/>
    </xf>
    <xf numFmtId="3" fontId="27" fillId="23" borderId="22" xfId="1" applyNumberFormat="1" applyFont="1" applyFill="1" applyBorder="1" applyAlignment="1">
      <alignment horizontal="center"/>
    </xf>
    <xf numFmtId="166" fontId="27" fillId="23" borderId="23" xfId="1" applyNumberFormat="1" applyFont="1" applyFill="1" applyBorder="1" applyAlignment="1">
      <alignment horizontal="center"/>
    </xf>
    <xf numFmtId="3" fontId="29" fillId="23" borderId="24" xfId="1" applyNumberFormat="1" applyFont="1" applyFill="1" applyBorder="1" applyAlignment="1">
      <alignment horizontal="center"/>
    </xf>
    <xf numFmtId="3" fontId="29" fillId="23" borderId="25" xfId="1" applyNumberFormat="1" applyFont="1" applyFill="1" applyBorder="1" applyAlignment="1">
      <alignment horizontal="center"/>
    </xf>
    <xf numFmtId="165" fontId="29" fillId="40" borderId="25" xfId="1" applyNumberFormat="1" applyFont="1" applyFill="1" applyBorder="1" applyAlignment="1">
      <alignment horizontal="center"/>
    </xf>
    <xf numFmtId="165" fontId="29" fillId="23" borderId="26" xfId="1" applyNumberFormat="1" applyFont="1" applyFill="1" applyBorder="1" applyAlignment="1">
      <alignment horizontal="center"/>
    </xf>
    <xf numFmtId="3" fontId="48" fillId="23" borderId="24" xfId="1" applyNumberFormat="1" applyFont="1" applyFill="1" applyBorder="1" applyAlignment="1">
      <alignment horizontal="center"/>
    </xf>
    <xf numFmtId="3" fontId="48" fillId="23" borderId="25" xfId="1" applyNumberFormat="1" applyFont="1" applyFill="1" applyBorder="1" applyAlignment="1">
      <alignment horizontal="center"/>
    </xf>
    <xf numFmtId="165" fontId="48" fillId="40" borderId="25" xfId="1" applyNumberFormat="1" applyFont="1" applyFill="1" applyBorder="1" applyAlignment="1">
      <alignment horizontal="center"/>
    </xf>
    <xf numFmtId="165" fontId="48" fillId="23" borderId="26" xfId="1" applyNumberFormat="1" applyFont="1" applyFill="1" applyBorder="1" applyAlignment="1">
      <alignment horizontal="center"/>
    </xf>
    <xf numFmtId="0" fontId="17" fillId="41" borderId="9" xfId="1" applyFont="1" applyFill="1" applyBorder="1"/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zoomScale="70" zoomScaleNormal="70" workbookViewId="0">
      <pane xSplit="1" ySplit="7" topLeftCell="B20" activePane="bottomRight" state="frozen"/>
      <selection activeCell="B16" sqref="B16"/>
      <selection pane="topRight" activeCell="B16" sqref="B16"/>
      <selection pane="bottomLeft" activeCell="B16" sqref="B16"/>
      <selection pane="bottomRight" activeCell="A31" sqref="A31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32" t="s">
        <v>45</v>
      </c>
      <c r="C1" s="32"/>
      <c r="D1" s="32"/>
      <c r="E1" s="32"/>
      <c r="F1" s="32"/>
      <c r="G1" s="32"/>
      <c r="H1" s="32"/>
      <c r="I1" s="32"/>
      <c r="J1" s="32"/>
      <c r="K1" s="27"/>
      <c r="L1" s="27"/>
      <c r="M1" s="27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29" t="s">
        <v>42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18" x14ac:dyDescent="0.2">
      <c r="A6" s="3"/>
      <c r="B6" s="28" t="s">
        <v>46</v>
      </c>
      <c r="C6" s="28"/>
      <c r="D6" s="28"/>
      <c r="E6" s="28"/>
      <c r="F6" s="28" t="s">
        <v>47</v>
      </c>
      <c r="G6" s="28"/>
      <c r="H6" s="28"/>
      <c r="I6" s="28"/>
      <c r="J6" s="28" t="s">
        <v>43</v>
      </c>
      <c r="K6" s="28"/>
      <c r="L6" s="28"/>
      <c r="M6" s="28"/>
    </row>
    <row r="7" spans="1:13" ht="45" x14ac:dyDescent="0.25">
      <c r="A7" s="4" t="s">
        <v>29</v>
      </c>
      <c r="B7" s="5">
        <v>2017</v>
      </c>
      <c r="C7" s="6">
        <v>2018</v>
      </c>
      <c r="D7" s="7" t="s">
        <v>41</v>
      </c>
      <c r="E7" s="7" t="s">
        <v>44</v>
      </c>
      <c r="F7" s="5">
        <v>2017</v>
      </c>
      <c r="G7" s="6">
        <v>2018</v>
      </c>
      <c r="H7" s="7" t="s">
        <v>41</v>
      </c>
      <c r="I7" s="7" t="s">
        <v>44</v>
      </c>
      <c r="J7" s="5" t="s">
        <v>0</v>
      </c>
      <c r="K7" s="5" t="s">
        <v>1</v>
      </c>
      <c r="L7" s="7" t="s">
        <v>41</v>
      </c>
      <c r="M7" s="7" t="s">
        <v>44</v>
      </c>
    </row>
    <row r="8" spans="1:13" ht="16.5" x14ac:dyDescent="0.25">
      <c r="A8" s="20" t="s">
        <v>30</v>
      </c>
      <c r="B8" s="33">
        <f>B9+B18+B20</f>
        <v>1469298.9334</v>
      </c>
      <c r="C8" s="21">
        <f>C9+C18+C20</f>
        <v>1684064.2801299999</v>
      </c>
      <c r="D8" s="19">
        <f t="shared" ref="D8:D46" si="0">(C8-B8)/B8*100</f>
        <v>14.616858547159406</v>
      </c>
      <c r="E8" s="34">
        <f>C8/C$46*100</f>
        <v>11.93863176598626</v>
      </c>
      <c r="F8" s="33">
        <f>F9+F18+F20</f>
        <v>11530635.36011</v>
      </c>
      <c r="G8" s="21">
        <f>G9+G18+G20</f>
        <v>12683703.88683</v>
      </c>
      <c r="H8" s="19">
        <f t="shared" ref="H8:H46" si="1">(G8-F8)/F8*100</f>
        <v>10.000043282168281</v>
      </c>
      <c r="I8" s="34">
        <f>G8/G$46*100</f>
        <v>13.167084938761869</v>
      </c>
      <c r="J8" s="33">
        <f>J9+J18+J20</f>
        <v>20682413.899179999</v>
      </c>
      <c r="K8" s="21">
        <f>K9+K18+K20</f>
        <v>22370720.002269998</v>
      </c>
      <c r="L8" s="19">
        <f t="shared" ref="L8:L46" si="2">(K8-J8)/J8*100</f>
        <v>8.1630031741939764</v>
      </c>
      <c r="M8" s="34">
        <f>K8/K$46*100</f>
        <v>13.696294867066907</v>
      </c>
    </row>
    <row r="9" spans="1:13" ht="15.75" x14ac:dyDescent="0.25">
      <c r="A9" s="9" t="s">
        <v>31</v>
      </c>
      <c r="B9" s="33">
        <f>B10+B11+B12+B13+B14+B15+B16+B17</f>
        <v>937061.58266999992</v>
      </c>
      <c r="C9" s="21">
        <f>C10+C11+C12+C13+C14+C15+C16+C17</f>
        <v>1075388.4779999999</v>
      </c>
      <c r="D9" s="19">
        <f t="shared" si="0"/>
        <v>14.761772106360466</v>
      </c>
      <c r="E9" s="34">
        <f t="shared" ref="E9:E46" si="3">C9/C$46*100</f>
        <v>7.6236205444814411</v>
      </c>
      <c r="F9" s="33">
        <f>F10+F11+F12+F13+F14+F15+F16+F17</f>
        <v>7813350.34987</v>
      </c>
      <c r="G9" s="21">
        <f>G10+G11+G12+G13+G14+G15+G16+G17</f>
        <v>8391657.7761100009</v>
      </c>
      <c r="H9" s="19">
        <f t="shared" si="1"/>
        <v>7.4015294380037995</v>
      </c>
      <c r="I9" s="34">
        <f t="shared" ref="I9:I46" si="4">G9/G$46*100</f>
        <v>8.7114672260515267</v>
      </c>
      <c r="J9" s="33">
        <f>J10+J11+J12+J13+J14+J15+J16+J17</f>
        <v>14330514.819089999</v>
      </c>
      <c r="K9" s="21">
        <f>K10+K11+K12+K13+K14+K15+K16+K17</f>
        <v>15090864.882839998</v>
      </c>
      <c r="L9" s="19">
        <f t="shared" si="2"/>
        <v>5.3058112241516922</v>
      </c>
      <c r="M9" s="34">
        <f t="shared" ref="M9:M46" si="5">K9/K$46*100</f>
        <v>9.2392616426055394</v>
      </c>
    </row>
    <row r="10" spans="1:13" ht="14.25" x14ac:dyDescent="0.2">
      <c r="A10" s="11" t="s">
        <v>7</v>
      </c>
      <c r="B10" s="35">
        <v>429421.15441999998</v>
      </c>
      <c r="C10" s="12">
        <v>534904.32541000005</v>
      </c>
      <c r="D10" s="13">
        <f t="shared" si="0"/>
        <v>24.564036937693835</v>
      </c>
      <c r="E10" s="36">
        <f t="shared" si="3"/>
        <v>3.792032077665298</v>
      </c>
      <c r="F10" s="35">
        <v>3649337.94637</v>
      </c>
      <c r="G10" s="12">
        <v>3758775.1552599999</v>
      </c>
      <c r="H10" s="13">
        <f t="shared" si="1"/>
        <v>2.9988236359106502</v>
      </c>
      <c r="I10" s="36">
        <f t="shared" si="4"/>
        <v>3.9020235868487831</v>
      </c>
      <c r="J10" s="35">
        <v>6453415.4457700001</v>
      </c>
      <c r="K10" s="12">
        <v>6478675.4873400005</v>
      </c>
      <c r="L10" s="13">
        <f t="shared" si="2"/>
        <v>0.39142128353998146</v>
      </c>
      <c r="M10" s="36">
        <f t="shared" si="5"/>
        <v>3.9665173858348348</v>
      </c>
    </row>
    <row r="11" spans="1:13" ht="14.25" x14ac:dyDescent="0.2">
      <c r="A11" s="11" t="s">
        <v>6</v>
      </c>
      <c r="B11" s="35">
        <v>120607.99527</v>
      </c>
      <c r="C11" s="12">
        <v>104637.45867000001</v>
      </c>
      <c r="D11" s="13">
        <f t="shared" si="0"/>
        <v>-13.241689793655413</v>
      </c>
      <c r="E11" s="36">
        <f t="shared" si="3"/>
        <v>0.74179358990578637</v>
      </c>
      <c r="F11" s="35">
        <v>1074814.36888</v>
      </c>
      <c r="G11" s="12">
        <v>1279684.8401200001</v>
      </c>
      <c r="H11" s="13">
        <f t="shared" si="1"/>
        <v>19.06100971216857</v>
      </c>
      <c r="I11" s="36">
        <f t="shared" si="4"/>
        <v>1.3284541436040371</v>
      </c>
      <c r="J11" s="35">
        <v>2075532.2788</v>
      </c>
      <c r="K11" s="12">
        <v>2435681.9846100002</v>
      </c>
      <c r="L11" s="13">
        <f t="shared" si="2"/>
        <v>17.352161153486186</v>
      </c>
      <c r="M11" s="36">
        <f t="shared" si="5"/>
        <v>1.4912268653059086</v>
      </c>
    </row>
    <row r="12" spans="1:13" ht="14.25" x14ac:dyDescent="0.2">
      <c r="A12" s="11" t="s">
        <v>4</v>
      </c>
      <c r="B12" s="35">
        <v>113949.22528</v>
      </c>
      <c r="C12" s="12">
        <v>126024.06921</v>
      </c>
      <c r="D12" s="13">
        <f t="shared" si="0"/>
        <v>10.596688042704351</v>
      </c>
      <c r="E12" s="36">
        <f t="shared" si="3"/>
        <v>0.89340708291325688</v>
      </c>
      <c r="F12" s="35">
        <v>768738.76979000005</v>
      </c>
      <c r="G12" s="12">
        <v>889825.43559999997</v>
      </c>
      <c r="H12" s="13">
        <f t="shared" si="1"/>
        <v>15.751341101617358</v>
      </c>
      <c r="I12" s="36">
        <f t="shared" si="4"/>
        <v>0.92373704051713135</v>
      </c>
      <c r="J12" s="35">
        <v>1380249.5556099999</v>
      </c>
      <c r="K12" s="12">
        <v>1537079.10433</v>
      </c>
      <c r="L12" s="13">
        <f t="shared" si="2"/>
        <v>11.3624053043574</v>
      </c>
      <c r="M12" s="36">
        <f t="shared" si="5"/>
        <v>0.94106442013375347</v>
      </c>
    </row>
    <row r="13" spans="1:13" ht="14.25" x14ac:dyDescent="0.2">
      <c r="A13" s="11" t="s">
        <v>5</v>
      </c>
      <c r="B13" s="35">
        <v>62661.457069999997</v>
      </c>
      <c r="C13" s="12">
        <v>76614.183430000005</v>
      </c>
      <c r="D13" s="13">
        <f t="shared" si="0"/>
        <v>22.266839956200222</v>
      </c>
      <c r="E13" s="36">
        <f t="shared" si="3"/>
        <v>0.54313159824985369</v>
      </c>
      <c r="F13" s="35">
        <v>633210.19059000001</v>
      </c>
      <c r="G13" s="12">
        <v>681880.73288999998</v>
      </c>
      <c r="H13" s="13">
        <f t="shared" si="1"/>
        <v>7.6863169644586264</v>
      </c>
      <c r="I13" s="36">
        <f t="shared" si="4"/>
        <v>0.70786748162659641</v>
      </c>
      <c r="J13" s="35">
        <v>1279896.0024300001</v>
      </c>
      <c r="K13" s="12">
        <v>1328704.18866</v>
      </c>
      <c r="L13" s="13">
        <f t="shared" si="2"/>
        <v>3.8134493847416553</v>
      </c>
      <c r="M13" s="36">
        <f t="shared" si="5"/>
        <v>0.81348854025027528</v>
      </c>
    </row>
    <row r="14" spans="1:13" ht="14.25" x14ac:dyDescent="0.2">
      <c r="A14" s="11" t="s">
        <v>2</v>
      </c>
      <c r="B14" s="35">
        <v>125186.78969999999</v>
      </c>
      <c r="C14" s="12">
        <v>120241.35527</v>
      </c>
      <c r="D14" s="13">
        <f t="shared" si="0"/>
        <v>-3.9504443255165556</v>
      </c>
      <c r="E14" s="36">
        <f t="shared" si="3"/>
        <v>0.852412393368291</v>
      </c>
      <c r="F14" s="35">
        <v>968644.24725999997</v>
      </c>
      <c r="G14" s="12">
        <v>921659.48959000001</v>
      </c>
      <c r="H14" s="13">
        <f t="shared" si="1"/>
        <v>-4.8505690095105152</v>
      </c>
      <c r="I14" s="36">
        <f t="shared" si="4"/>
        <v>0.95678430309684925</v>
      </c>
      <c r="J14" s="35">
        <v>1915734.4550099999</v>
      </c>
      <c r="K14" s="12">
        <v>1815974.7239300001</v>
      </c>
      <c r="L14" s="13">
        <f t="shared" si="2"/>
        <v>-5.2073882588011964</v>
      </c>
      <c r="M14" s="36">
        <f t="shared" si="5"/>
        <v>1.11181603844498</v>
      </c>
    </row>
    <row r="15" spans="1:13" ht="14.25" x14ac:dyDescent="0.2">
      <c r="A15" s="11" t="s">
        <v>3</v>
      </c>
      <c r="B15" s="35">
        <v>17993.175630000002</v>
      </c>
      <c r="C15" s="12">
        <v>18213.016049999998</v>
      </c>
      <c r="D15" s="13">
        <f t="shared" si="0"/>
        <v>1.2217988893158866</v>
      </c>
      <c r="E15" s="36">
        <f t="shared" si="3"/>
        <v>0.12911531616368149</v>
      </c>
      <c r="F15" s="35">
        <v>182799.14223</v>
      </c>
      <c r="G15" s="12">
        <v>260450.72579999999</v>
      </c>
      <c r="H15" s="13">
        <f t="shared" si="1"/>
        <v>42.479183776638223</v>
      </c>
      <c r="I15" s="36">
        <f t="shared" si="4"/>
        <v>0.27037660761945387</v>
      </c>
      <c r="J15" s="35">
        <v>275374.69540000003</v>
      </c>
      <c r="K15" s="12">
        <v>400569.0429</v>
      </c>
      <c r="L15" s="13">
        <f t="shared" si="2"/>
        <v>45.463272258239584</v>
      </c>
      <c r="M15" s="36">
        <f t="shared" si="5"/>
        <v>0.24524520112095038</v>
      </c>
    </row>
    <row r="16" spans="1:13" ht="14.25" x14ac:dyDescent="0.2">
      <c r="A16" s="11" t="s">
        <v>8</v>
      </c>
      <c r="B16" s="35">
        <v>63649.258909999997</v>
      </c>
      <c r="C16" s="12">
        <v>90460.275769999993</v>
      </c>
      <c r="D16" s="13">
        <f t="shared" si="0"/>
        <v>42.123062104950435</v>
      </c>
      <c r="E16" s="36">
        <f t="shared" si="3"/>
        <v>0.64128901408931471</v>
      </c>
      <c r="F16" s="35">
        <v>481413.19916000002</v>
      </c>
      <c r="G16" s="12">
        <v>529982.63979000004</v>
      </c>
      <c r="H16" s="13">
        <f t="shared" si="1"/>
        <v>10.088929990857549</v>
      </c>
      <c r="I16" s="36">
        <f t="shared" si="4"/>
        <v>0.55018049116000278</v>
      </c>
      <c r="J16" s="35">
        <v>870168.66191000002</v>
      </c>
      <c r="K16" s="12">
        <v>994381.28454999998</v>
      </c>
      <c r="L16" s="13">
        <f t="shared" si="2"/>
        <v>14.274545622840073</v>
      </c>
      <c r="M16" s="36">
        <f t="shared" si="5"/>
        <v>0.60880200914890459</v>
      </c>
    </row>
    <row r="17" spans="1:13" ht="14.25" x14ac:dyDescent="0.2">
      <c r="A17" s="11" t="s">
        <v>9</v>
      </c>
      <c r="B17" s="35">
        <v>3592.52639</v>
      </c>
      <c r="C17" s="12">
        <v>4293.7941899999996</v>
      </c>
      <c r="D17" s="13">
        <f t="shared" si="0"/>
        <v>19.520185069538197</v>
      </c>
      <c r="E17" s="36">
        <f t="shared" si="3"/>
        <v>3.0439472125959533E-2</v>
      </c>
      <c r="F17" s="35">
        <v>54392.485589999997</v>
      </c>
      <c r="G17" s="12">
        <v>69398.757060000004</v>
      </c>
      <c r="H17" s="13">
        <f t="shared" si="1"/>
        <v>27.588868769694347</v>
      </c>
      <c r="I17" s="36">
        <f t="shared" si="4"/>
        <v>7.2043571578672208E-2</v>
      </c>
      <c r="J17" s="35">
        <v>80143.724159999998</v>
      </c>
      <c r="K17" s="12">
        <v>99799.066519999993</v>
      </c>
      <c r="L17" s="13">
        <f t="shared" si="2"/>
        <v>24.525117301461819</v>
      </c>
      <c r="M17" s="36">
        <f t="shared" si="5"/>
        <v>6.1101182365933912E-2</v>
      </c>
    </row>
    <row r="18" spans="1:13" ht="15.75" x14ac:dyDescent="0.25">
      <c r="A18" s="9" t="s">
        <v>32</v>
      </c>
      <c r="B18" s="33">
        <f>B19</f>
        <v>182961.53338000001</v>
      </c>
      <c r="C18" s="21">
        <f>C19</f>
        <v>202743.66389</v>
      </c>
      <c r="D18" s="19">
        <f t="shared" si="0"/>
        <v>10.812180103953164</v>
      </c>
      <c r="E18" s="34">
        <f t="shared" si="3"/>
        <v>1.4372859602976369</v>
      </c>
      <c r="F18" s="33">
        <f>F19</f>
        <v>1231183.0909899999</v>
      </c>
      <c r="G18" s="21">
        <f>G19</f>
        <v>1433748.1732999999</v>
      </c>
      <c r="H18" s="19">
        <f t="shared" si="1"/>
        <v>16.452880468583796</v>
      </c>
      <c r="I18" s="34">
        <f t="shared" si="4"/>
        <v>1.4883888923201567</v>
      </c>
      <c r="J18" s="33">
        <f>J19</f>
        <v>2108755.1068199999</v>
      </c>
      <c r="K18" s="21">
        <f>K19</f>
        <v>2462851.8072700002</v>
      </c>
      <c r="L18" s="19">
        <f t="shared" si="2"/>
        <v>16.791741217593433</v>
      </c>
      <c r="M18" s="34">
        <f t="shared" si="5"/>
        <v>1.5078613724920662</v>
      </c>
    </row>
    <row r="19" spans="1:13" ht="14.25" x14ac:dyDescent="0.2">
      <c r="A19" s="11" t="s">
        <v>10</v>
      </c>
      <c r="B19" s="35">
        <v>182961.53338000001</v>
      </c>
      <c r="C19" s="12">
        <v>202743.66389</v>
      </c>
      <c r="D19" s="13">
        <f t="shared" si="0"/>
        <v>10.812180103953164</v>
      </c>
      <c r="E19" s="36">
        <f t="shared" si="3"/>
        <v>1.4372859602976369</v>
      </c>
      <c r="F19" s="35">
        <v>1231183.0909899999</v>
      </c>
      <c r="G19" s="12">
        <v>1433748.1732999999</v>
      </c>
      <c r="H19" s="13">
        <f t="shared" si="1"/>
        <v>16.452880468583796</v>
      </c>
      <c r="I19" s="36">
        <f t="shared" si="4"/>
        <v>1.4883888923201567</v>
      </c>
      <c r="J19" s="35">
        <v>2108755.1068199999</v>
      </c>
      <c r="K19" s="12">
        <v>2462851.8072700002</v>
      </c>
      <c r="L19" s="13">
        <f t="shared" si="2"/>
        <v>16.791741217593433</v>
      </c>
      <c r="M19" s="36">
        <f t="shared" si="5"/>
        <v>1.5078613724920662</v>
      </c>
    </row>
    <row r="20" spans="1:13" ht="15.75" x14ac:dyDescent="0.25">
      <c r="A20" s="9" t="s">
        <v>33</v>
      </c>
      <c r="B20" s="33">
        <f>B21</f>
        <v>349275.81735000003</v>
      </c>
      <c r="C20" s="21">
        <f>C21</f>
        <v>405932.13824</v>
      </c>
      <c r="D20" s="10">
        <f t="shared" si="0"/>
        <v>16.221083188598246</v>
      </c>
      <c r="E20" s="37">
        <f t="shared" si="3"/>
        <v>2.8777252612071829</v>
      </c>
      <c r="F20" s="33">
        <f>F21</f>
        <v>2486101.9192499998</v>
      </c>
      <c r="G20" s="21">
        <f>G21</f>
        <v>2858297.9374199999</v>
      </c>
      <c r="H20" s="10">
        <f t="shared" si="1"/>
        <v>14.971068373668409</v>
      </c>
      <c r="I20" s="37">
        <f t="shared" si="4"/>
        <v>2.967228820390186</v>
      </c>
      <c r="J20" s="33">
        <f>J21</f>
        <v>4243143.97327</v>
      </c>
      <c r="K20" s="21">
        <f>K21</f>
        <v>4817003.3121600002</v>
      </c>
      <c r="L20" s="10">
        <f t="shared" si="2"/>
        <v>13.524389992540195</v>
      </c>
      <c r="M20" s="37">
        <f t="shared" si="5"/>
        <v>2.9491718519693011</v>
      </c>
    </row>
    <row r="21" spans="1:13" ht="14.25" x14ac:dyDescent="0.2">
      <c r="A21" s="11" t="s">
        <v>11</v>
      </c>
      <c r="B21" s="35">
        <v>349275.81735000003</v>
      </c>
      <c r="C21" s="12">
        <v>405932.13824</v>
      </c>
      <c r="D21" s="13">
        <f t="shared" si="0"/>
        <v>16.221083188598246</v>
      </c>
      <c r="E21" s="36">
        <f t="shared" si="3"/>
        <v>2.8777252612071829</v>
      </c>
      <c r="F21" s="35">
        <v>2486101.9192499998</v>
      </c>
      <c r="G21" s="12">
        <v>2858297.9374199999</v>
      </c>
      <c r="H21" s="13">
        <f t="shared" si="1"/>
        <v>14.971068373668409</v>
      </c>
      <c r="I21" s="36">
        <f t="shared" si="4"/>
        <v>2.967228820390186</v>
      </c>
      <c r="J21" s="35">
        <v>4243143.97327</v>
      </c>
      <c r="K21" s="12">
        <v>4817003.3121600002</v>
      </c>
      <c r="L21" s="13">
        <f t="shared" si="2"/>
        <v>13.524389992540195</v>
      </c>
      <c r="M21" s="36">
        <f t="shared" si="5"/>
        <v>2.9491718519693011</v>
      </c>
    </row>
    <row r="22" spans="1:13" ht="16.5" x14ac:dyDescent="0.25">
      <c r="A22" s="20" t="s">
        <v>34</v>
      </c>
      <c r="B22" s="33">
        <f>B23+B27+B29</f>
        <v>9579506.3309000004</v>
      </c>
      <c r="C22" s="21">
        <f>C23+C27+C29</f>
        <v>11587039.505960003</v>
      </c>
      <c r="D22" s="19">
        <f t="shared" si="0"/>
        <v>20.956541033690126</v>
      </c>
      <c r="E22" s="34">
        <f t="shared" si="3"/>
        <v>82.142587757346945</v>
      </c>
      <c r="F22" s="33">
        <f>F23+F27+F29</f>
        <v>68716419.626230001</v>
      </c>
      <c r="G22" s="21">
        <f>G23+G27+G29</f>
        <v>78451490.289290011</v>
      </c>
      <c r="H22" s="19">
        <f t="shared" si="1"/>
        <v>14.167022548631156</v>
      </c>
      <c r="I22" s="34">
        <f t="shared" si="4"/>
        <v>81.441308109070221</v>
      </c>
      <c r="J22" s="33">
        <f>J23+J27+J29</f>
        <v>115288084.96725002</v>
      </c>
      <c r="K22" s="21">
        <f>K23+K27+K29</f>
        <v>131022752.90688001</v>
      </c>
      <c r="L22" s="19">
        <f t="shared" si="2"/>
        <v>13.648130198450037</v>
      </c>
      <c r="M22" s="34">
        <f t="shared" si="5"/>
        <v>80.217635280642838</v>
      </c>
    </row>
    <row r="23" spans="1:13" ht="15.75" x14ac:dyDescent="0.25">
      <c r="A23" s="9" t="s">
        <v>35</v>
      </c>
      <c r="B23" s="33">
        <f>B24+B25+B26</f>
        <v>886386.99406000006</v>
      </c>
      <c r="C23" s="21">
        <f>C24+C25+C26</f>
        <v>1036195.90558</v>
      </c>
      <c r="D23" s="19">
        <f>(C23-B23)/B23*100</f>
        <v>16.901072841086759</v>
      </c>
      <c r="E23" s="34">
        <f t="shared" si="3"/>
        <v>7.3457774148545791</v>
      </c>
      <c r="F23" s="33">
        <f>F24+F25+F26</f>
        <v>6611231.34925</v>
      </c>
      <c r="G23" s="21">
        <f>G24+G25+G26</f>
        <v>7286255.4131100001</v>
      </c>
      <c r="H23" s="19">
        <f t="shared" si="1"/>
        <v>10.210262327857837</v>
      </c>
      <c r="I23" s="34">
        <f t="shared" si="4"/>
        <v>7.5639375348039994</v>
      </c>
      <c r="J23" s="33">
        <f>J24+J25+J26</f>
        <v>11394148.48811</v>
      </c>
      <c r="K23" s="21">
        <f>K24+K25+K26</f>
        <v>12460739.05037</v>
      </c>
      <c r="L23" s="19">
        <f t="shared" si="2"/>
        <v>9.3608624055848182</v>
      </c>
      <c r="M23" s="34">
        <f t="shared" si="5"/>
        <v>7.6289880825527749</v>
      </c>
    </row>
    <row r="24" spans="1:13" ht="14.25" x14ac:dyDescent="0.2">
      <c r="A24" s="11" t="s">
        <v>12</v>
      </c>
      <c r="B24" s="35">
        <v>602950.08406000002</v>
      </c>
      <c r="C24" s="12">
        <v>700844.38468999998</v>
      </c>
      <c r="D24" s="13">
        <f t="shared" si="0"/>
        <v>16.235888047452104</v>
      </c>
      <c r="E24" s="36">
        <f t="shared" si="3"/>
        <v>4.9684107268323725</v>
      </c>
      <c r="F24" s="35">
        <v>4583555.1704599997</v>
      </c>
      <c r="G24" s="12">
        <v>5000926.3597600004</v>
      </c>
      <c r="H24" s="13">
        <f t="shared" si="1"/>
        <v>9.105839763637313</v>
      </c>
      <c r="I24" s="36">
        <f t="shared" si="4"/>
        <v>5.1915136728968703</v>
      </c>
      <c r="J24" s="35">
        <v>7929938.5276300004</v>
      </c>
      <c r="K24" s="12">
        <v>8515504.7012499999</v>
      </c>
      <c r="L24" s="13">
        <f t="shared" si="2"/>
        <v>7.3842460642000232</v>
      </c>
      <c r="M24" s="36">
        <f t="shared" si="5"/>
        <v>5.2135498239833025</v>
      </c>
    </row>
    <row r="25" spans="1:13" ht="14.25" x14ac:dyDescent="0.2">
      <c r="A25" s="11" t="s">
        <v>13</v>
      </c>
      <c r="B25" s="35">
        <v>125318.44102</v>
      </c>
      <c r="C25" s="12">
        <v>150084.66954999999</v>
      </c>
      <c r="D25" s="13">
        <f t="shared" si="0"/>
        <v>19.762636949854382</v>
      </c>
      <c r="E25" s="36">
        <f t="shared" si="3"/>
        <v>1.0639769660923297</v>
      </c>
      <c r="F25" s="35">
        <v>857348.56697000004</v>
      </c>
      <c r="G25" s="12">
        <v>1002540.77308</v>
      </c>
      <c r="H25" s="13">
        <f t="shared" si="1"/>
        <v>16.935026394588984</v>
      </c>
      <c r="I25" s="36">
        <f t="shared" si="4"/>
        <v>1.0407480048018938</v>
      </c>
      <c r="J25" s="35">
        <v>1449774.86051</v>
      </c>
      <c r="K25" s="12">
        <v>1668259.9850300001</v>
      </c>
      <c r="L25" s="13">
        <f t="shared" si="2"/>
        <v>15.070279563486267</v>
      </c>
      <c r="M25" s="36">
        <f t="shared" si="5"/>
        <v>1.021378867894327</v>
      </c>
    </row>
    <row r="26" spans="1:13" ht="14.25" x14ac:dyDescent="0.2">
      <c r="A26" s="11" t="s">
        <v>14</v>
      </c>
      <c r="B26" s="35">
        <v>158118.46898000001</v>
      </c>
      <c r="C26" s="12">
        <v>185266.85133999999</v>
      </c>
      <c r="D26" s="13">
        <f t="shared" si="0"/>
        <v>17.169646616951447</v>
      </c>
      <c r="E26" s="36">
        <f t="shared" si="3"/>
        <v>1.3133897219298762</v>
      </c>
      <c r="F26" s="35">
        <v>1170327.61182</v>
      </c>
      <c r="G26" s="12">
        <v>1282788.28027</v>
      </c>
      <c r="H26" s="13">
        <f t="shared" si="1"/>
        <v>9.6093322343399343</v>
      </c>
      <c r="I26" s="36">
        <f t="shared" si="4"/>
        <v>1.3316758571052361</v>
      </c>
      <c r="J26" s="35">
        <v>2014435.0999700001</v>
      </c>
      <c r="K26" s="12">
        <v>2276974.3640899998</v>
      </c>
      <c r="L26" s="13">
        <f t="shared" si="2"/>
        <v>13.032897616007066</v>
      </c>
      <c r="M26" s="36">
        <f t="shared" si="5"/>
        <v>1.3940593906751453</v>
      </c>
    </row>
    <row r="27" spans="1:13" ht="15.75" x14ac:dyDescent="0.25">
      <c r="A27" s="9" t="s">
        <v>36</v>
      </c>
      <c r="B27" s="33">
        <f>B28</f>
        <v>1188531.4242700001</v>
      </c>
      <c r="C27" s="21">
        <f>C28</f>
        <v>1479112.66295</v>
      </c>
      <c r="D27" s="19">
        <f t="shared" si="0"/>
        <v>24.448763637736874</v>
      </c>
      <c r="E27" s="34">
        <f t="shared" si="3"/>
        <v>10.48569323137966</v>
      </c>
      <c r="F27" s="33">
        <f>F28</f>
        <v>9078697.8664299995</v>
      </c>
      <c r="G27" s="21">
        <f>G28</f>
        <v>9877205.34516</v>
      </c>
      <c r="H27" s="19">
        <f t="shared" si="1"/>
        <v>8.7953965478090765</v>
      </c>
      <c r="I27" s="34">
        <f t="shared" si="4"/>
        <v>10.253629609908725</v>
      </c>
      <c r="J27" s="33">
        <f>J28</f>
        <v>15055693.7864</v>
      </c>
      <c r="K27" s="21">
        <f>K28</f>
        <v>16833775.379640002</v>
      </c>
      <c r="L27" s="19">
        <f t="shared" si="2"/>
        <v>11.810027611256055</v>
      </c>
      <c r="M27" s="34">
        <f t="shared" si="5"/>
        <v>10.306344690833608</v>
      </c>
    </row>
    <row r="28" spans="1:13" ht="14.25" x14ac:dyDescent="0.2">
      <c r="A28" s="11" t="s">
        <v>15</v>
      </c>
      <c r="B28" s="35">
        <v>1188531.4242700001</v>
      </c>
      <c r="C28" s="12">
        <v>1479112.66295</v>
      </c>
      <c r="D28" s="13">
        <f t="shared" si="0"/>
        <v>24.448763637736874</v>
      </c>
      <c r="E28" s="36">
        <f t="shared" si="3"/>
        <v>10.48569323137966</v>
      </c>
      <c r="F28" s="35">
        <v>9078697.8664299995</v>
      </c>
      <c r="G28" s="12">
        <v>9877205.34516</v>
      </c>
      <c r="H28" s="13">
        <f t="shared" si="1"/>
        <v>8.7953965478090765</v>
      </c>
      <c r="I28" s="36">
        <f t="shared" si="4"/>
        <v>10.253629609908725</v>
      </c>
      <c r="J28" s="35">
        <v>15055693.7864</v>
      </c>
      <c r="K28" s="12">
        <v>16833775.379640002</v>
      </c>
      <c r="L28" s="13">
        <f t="shared" si="2"/>
        <v>11.810027611256055</v>
      </c>
      <c r="M28" s="36">
        <f t="shared" si="5"/>
        <v>10.306344690833608</v>
      </c>
    </row>
    <row r="29" spans="1:13" ht="15.75" x14ac:dyDescent="0.25">
      <c r="A29" s="9" t="s">
        <v>37</v>
      </c>
      <c r="B29" s="33">
        <f>B30+B31+B32+B33+B34+B35+B36+B37+B38+B39+B40+B41</f>
        <v>7504587.9125699997</v>
      </c>
      <c r="C29" s="21">
        <f>C30+C31+C32+C33+C34+C35+C36+C37+C38+C39+C40+C41</f>
        <v>9071730.9374300018</v>
      </c>
      <c r="D29" s="19">
        <f t="shared" si="0"/>
        <v>20.8824660743207</v>
      </c>
      <c r="E29" s="34">
        <f t="shared" si="3"/>
        <v>64.311117111112708</v>
      </c>
      <c r="F29" s="33">
        <f>F30+F31+F32+F33+F34+F35+F36+F37+F38+F39+F40+F41</f>
        <v>53026490.410550006</v>
      </c>
      <c r="G29" s="21">
        <f>G30+G31+G32+G33+G34+G35+G36+G37+G38+G39+G40+G41</f>
        <v>61288029.531020008</v>
      </c>
      <c r="H29" s="19">
        <f t="shared" si="1"/>
        <v>15.580022468970167</v>
      </c>
      <c r="I29" s="34">
        <f t="shared" si="4"/>
        <v>63.623740964357488</v>
      </c>
      <c r="J29" s="33">
        <f>J30+J31+J32+J33+J34+J35+J36+J37+J38+J39+J40+J41</f>
        <v>88838242.692740023</v>
      </c>
      <c r="K29" s="21">
        <f>K30+K31+K32+K33+K34+K35+K36+K37+K38+K39+K40+K41</f>
        <v>101728238.47687</v>
      </c>
      <c r="L29" s="19">
        <f t="shared" si="2"/>
        <v>14.50951233773489</v>
      </c>
      <c r="M29" s="34">
        <f t="shared" si="5"/>
        <v>62.282302507256446</v>
      </c>
    </row>
    <row r="30" spans="1:13" ht="14.25" x14ac:dyDescent="0.2">
      <c r="A30" s="52" t="s">
        <v>16</v>
      </c>
      <c r="B30" s="35">
        <v>1476034.57712</v>
      </c>
      <c r="C30" s="12">
        <v>1589774.9225099999</v>
      </c>
      <c r="D30" s="13">
        <f t="shared" si="0"/>
        <v>7.7058049420445887</v>
      </c>
      <c r="E30" s="36">
        <f t="shared" si="3"/>
        <v>11.270197708356539</v>
      </c>
      <c r="F30" s="35">
        <v>9666060.0033999998</v>
      </c>
      <c r="G30" s="12">
        <v>10410065.602320001</v>
      </c>
      <c r="H30" s="13">
        <f t="shared" si="1"/>
        <v>7.6970927002139398</v>
      </c>
      <c r="I30" s="36">
        <f t="shared" si="4"/>
        <v>10.806797385593036</v>
      </c>
      <c r="J30" s="35">
        <v>16664555.47285</v>
      </c>
      <c r="K30" s="12">
        <v>17775548.459830001</v>
      </c>
      <c r="L30" s="13">
        <f t="shared" si="2"/>
        <v>6.6668024166023354</v>
      </c>
      <c r="M30" s="36">
        <f t="shared" si="5"/>
        <v>10.882937746526014</v>
      </c>
    </row>
    <row r="31" spans="1:13" ht="14.25" x14ac:dyDescent="0.2">
      <c r="A31" s="11" t="s">
        <v>17</v>
      </c>
      <c r="B31" s="35">
        <v>2430974.2752200002</v>
      </c>
      <c r="C31" s="12">
        <v>2765276.9480599998</v>
      </c>
      <c r="D31" s="13">
        <f t="shared" si="0"/>
        <v>13.751798044417631</v>
      </c>
      <c r="E31" s="36">
        <f t="shared" si="3"/>
        <v>19.603541030696402</v>
      </c>
      <c r="F31" s="35">
        <v>16783265.84237</v>
      </c>
      <c r="G31" s="12">
        <v>19198305.255460002</v>
      </c>
      <c r="H31" s="13">
        <f t="shared" si="1"/>
        <v>14.38956777406899</v>
      </c>
      <c r="I31" s="36">
        <f t="shared" si="4"/>
        <v>19.929960383370176</v>
      </c>
      <c r="J31" s="35">
        <v>27211937.71548</v>
      </c>
      <c r="K31" s="12">
        <v>30943260.842190001</v>
      </c>
      <c r="L31" s="13">
        <f t="shared" si="2"/>
        <v>13.712081681663454</v>
      </c>
      <c r="M31" s="36">
        <f t="shared" si="5"/>
        <v>18.944764611965763</v>
      </c>
    </row>
    <row r="32" spans="1:13" ht="14.25" x14ac:dyDescent="0.2">
      <c r="A32" s="11" t="s">
        <v>18</v>
      </c>
      <c r="B32" s="35">
        <v>90677.540630000003</v>
      </c>
      <c r="C32" s="12">
        <v>148742.76595999999</v>
      </c>
      <c r="D32" s="13">
        <f t="shared" si="0"/>
        <v>64.03484801923436</v>
      </c>
      <c r="E32" s="36">
        <f t="shared" si="3"/>
        <v>1.0544639724284368</v>
      </c>
      <c r="F32" s="35">
        <v>733671.32779000001</v>
      </c>
      <c r="G32" s="12">
        <v>642863.15766000003</v>
      </c>
      <c r="H32" s="13">
        <f t="shared" si="1"/>
        <v>-12.377227607290681</v>
      </c>
      <c r="I32" s="36">
        <f t="shared" si="4"/>
        <v>0.66736293092580412</v>
      </c>
      <c r="J32" s="35">
        <v>1317317.7050399999</v>
      </c>
      <c r="K32" s="12">
        <v>1247151.60403</v>
      </c>
      <c r="L32" s="13">
        <f t="shared" si="2"/>
        <v>-5.3264372551547314</v>
      </c>
      <c r="M32" s="36">
        <f t="shared" si="5"/>
        <v>0.76355862086678805</v>
      </c>
    </row>
    <row r="33" spans="1:13" ht="14.25" x14ac:dyDescent="0.2">
      <c r="A33" s="11" t="s">
        <v>19</v>
      </c>
      <c r="B33" s="35">
        <v>806951.52475999994</v>
      </c>
      <c r="C33" s="12">
        <v>874190.92666</v>
      </c>
      <c r="D33" s="13">
        <f t="shared" si="0"/>
        <v>8.3325205835626992</v>
      </c>
      <c r="E33" s="36">
        <f t="shared" si="3"/>
        <v>6.1972952515532205</v>
      </c>
      <c r="F33" s="35">
        <v>5552873.1593599999</v>
      </c>
      <c r="G33" s="12">
        <v>6350020.3268600004</v>
      </c>
      <c r="H33" s="13">
        <f t="shared" si="1"/>
        <v>14.355580338735418</v>
      </c>
      <c r="I33" s="36">
        <f t="shared" si="4"/>
        <v>6.5920221532013974</v>
      </c>
      <c r="J33" s="35">
        <v>9952642.5579100009</v>
      </c>
      <c r="K33" s="12">
        <v>11288042.23624</v>
      </c>
      <c r="L33" s="13">
        <f t="shared" si="2"/>
        <v>13.417538815042354</v>
      </c>
      <c r="M33" s="36">
        <f t="shared" si="5"/>
        <v>6.9110138128661198</v>
      </c>
    </row>
    <row r="34" spans="1:13" ht="14.25" x14ac:dyDescent="0.2">
      <c r="A34" s="11" t="s">
        <v>20</v>
      </c>
      <c r="B34" s="35">
        <v>473046.75822999998</v>
      </c>
      <c r="C34" s="12">
        <v>613750.78717000003</v>
      </c>
      <c r="D34" s="13">
        <f t="shared" si="0"/>
        <v>29.744211643363251</v>
      </c>
      <c r="E34" s="36">
        <f t="shared" si="3"/>
        <v>4.3509886947671657</v>
      </c>
      <c r="F34" s="35">
        <v>3310256.8519299999</v>
      </c>
      <c r="G34" s="12">
        <v>4087762.8709300002</v>
      </c>
      <c r="H34" s="13">
        <f t="shared" si="1"/>
        <v>23.487785201522538</v>
      </c>
      <c r="I34" s="36">
        <f t="shared" si="4"/>
        <v>4.2435491565630068</v>
      </c>
      <c r="J34" s="35">
        <v>5550885.2009500004</v>
      </c>
      <c r="K34" s="12">
        <v>6858633.8888900001</v>
      </c>
      <c r="L34" s="13">
        <f t="shared" si="2"/>
        <v>23.559281818982427</v>
      </c>
      <c r="M34" s="36">
        <f t="shared" si="5"/>
        <v>4.1991438862031796</v>
      </c>
    </row>
    <row r="35" spans="1:13" ht="14.25" x14ac:dyDescent="0.2">
      <c r="A35" s="11" t="s">
        <v>21</v>
      </c>
      <c r="B35" s="35">
        <v>532018.44551999995</v>
      </c>
      <c r="C35" s="12">
        <v>688948.56969000003</v>
      </c>
      <c r="D35" s="13">
        <f t="shared" si="0"/>
        <v>29.497120915913932</v>
      </c>
      <c r="E35" s="36">
        <f t="shared" si="3"/>
        <v>4.8840791745769367</v>
      </c>
      <c r="F35" s="35">
        <v>3785861.3942800001</v>
      </c>
      <c r="G35" s="12">
        <v>4746574.2821000004</v>
      </c>
      <c r="H35" s="13">
        <f t="shared" si="1"/>
        <v>25.376335469426497</v>
      </c>
      <c r="I35" s="36">
        <f t="shared" si="4"/>
        <v>4.9274681353487049</v>
      </c>
      <c r="J35" s="35">
        <v>6302743.2795399996</v>
      </c>
      <c r="K35" s="12">
        <v>7770303.8249899996</v>
      </c>
      <c r="L35" s="13">
        <f t="shared" si="2"/>
        <v>23.284472813830185</v>
      </c>
      <c r="M35" s="36">
        <f t="shared" si="5"/>
        <v>4.7573065320634207</v>
      </c>
    </row>
    <row r="36" spans="1:13" ht="14.25" x14ac:dyDescent="0.2">
      <c r="A36" s="11" t="s">
        <v>22</v>
      </c>
      <c r="B36" s="35">
        <v>789433.12520999997</v>
      </c>
      <c r="C36" s="12">
        <v>1266849.41598</v>
      </c>
      <c r="D36" s="13">
        <f t="shared" si="0"/>
        <v>60.475837094244156</v>
      </c>
      <c r="E36" s="36">
        <f t="shared" si="3"/>
        <v>8.9809212503292635</v>
      </c>
      <c r="F36" s="35">
        <v>6595922.8601399995</v>
      </c>
      <c r="G36" s="12">
        <v>8359545.8809099998</v>
      </c>
      <c r="H36" s="13">
        <f t="shared" si="1"/>
        <v>26.738078327565024</v>
      </c>
      <c r="I36" s="36">
        <f t="shared" si="4"/>
        <v>8.6781315336216469</v>
      </c>
      <c r="J36" s="35">
        <v>10614165.814719999</v>
      </c>
      <c r="K36" s="12">
        <v>13195024.41989</v>
      </c>
      <c r="L36" s="13">
        <f t="shared" si="2"/>
        <v>24.315227877736742</v>
      </c>
      <c r="M36" s="36">
        <f t="shared" si="5"/>
        <v>8.0785484425455945</v>
      </c>
    </row>
    <row r="37" spans="1:13" ht="14.25" x14ac:dyDescent="0.2">
      <c r="A37" s="14" t="s">
        <v>23</v>
      </c>
      <c r="B37" s="35">
        <v>217437.45954000001</v>
      </c>
      <c r="C37" s="12">
        <v>256649.34305</v>
      </c>
      <c r="D37" s="13">
        <f t="shared" si="0"/>
        <v>18.033637622953613</v>
      </c>
      <c r="E37" s="36">
        <f t="shared" si="3"/>
        <v>1.8194329253392327</v>
      </c>
      <c r="F37" s="35">
        <v>1551217.7903700001</v>
      </c>
      <c r="G37" s="12">
        <v>1758573.3074399999</v>
      </c>
      <c r="H37" s="13">
        <f t="shared" si="1"/>
        <v>13.367273013323352</v>
      </c>
      <c r="I37" s="36">
        <f t="shared" si="4"/>
        <v>1.8255932428495854</v>
      </c>
      <c r="J37" s="35">
        <v>2614699.69508</v>
      </c>
      <c r="K37" s="12">
        <v>2913020.36674</v>
      </c>
      <c r="L37" s="13">
        <f t="shared" si="2"/>
        <v>11.409366521950526</v>
      </c>
      <c r="M37" s="36">
        <f t="shared" si="5"/>
        <v>1.7834734819708056</v>
      </c>
    </row>
    <row r="38" spans="1:13" ht="14.25" x14ac:dyDescent="0.2">
      <c r="A38" s="11" t="s">
        <v>24</v>
      </c>
      <c r="B38" s="35">
        <v>265027.53391</v>
      </c>
      <c r="C38" s="12">
        <v>260329.94193</v>
      </c>
      <c r="D38" s="13">
        <f t="shared" si="0"/>
        <v>-1.7724920542011458</v>
      </c>
      <c r="E38" s="36">
        <f t="shared" si="3"/>
        <v>1.845525346647064</v>
      </c>
      <c r="F38" s="35">
        <v>1953987.19471</v>
      </c>
      <c r="G38" s="12">
        <v>1927195.5427900001</v>
      </c>
      <c r="H38" s="13">
        <f t="shared" si="1"/>
        <v>-1.3711273028058983</v>
      </c>
      <c r="I38" s="36">
        <f t="shared" si="4"/>
        <v>2.0006417393477363</v>
      </c>
      <c r="J38" s="35">
        <v>3206419.5761000002</v>
      </c>
      <c r="K38" s="12">
        <v>3255873.6927700001</v>
      </c>
      <c r="L38" s="13">
        <f t="shared" si="2"/>
        <v>1.5423470165483282</v>
      </c>
      <c r="M38" s="36">
        <f t="shared" si="5"/>
        <v>1.9933826958443428</v>
      </c>
    </row>
    <row r="39" spans="1:13" ht="14.25" x14ac:dyDescent="0.2">
      <c r="A39" s="11" t="s">
        <v>25</v>
      </c>
      <c r="B39" s="35">
        <v>111487.75456</v>
      </c>
      <c r="C39" s="12">
        <v>197344.31179000001</v>
      </c>
      <c r="D39" s="13">
        <f>(C39-B39)/B39*100</f>
        <v>77.009854193263976</v>
      </c>
      <c r="E39" s="36">
        <f t="shared" si="3"/>
        <v>1.3990089911478436</v>
      </c>
      <c r="F39" s="35">
        <v>907192.83823999995</v>
      </c>
      <c r="G39" s="12">
        <v>1104728.25113</v>
      </c>
      <c r="H39" s="13">
        <f t="shared" si="1"/>
        <v>21.774357618742751</v>
      </c>
      <c r="I39" s="36">
        <f t="shared" si="4"/>
        <v>1.1468298887032764</v>
      </c>
      <c r="J39" s="35">
        <v>1671365.4711800001</v>
      </c>
      <c r="K39" s="12">
        <v>1936047.00722</v>
      </c>
      <c r="L39" s="13">
        <f t="shared" si="2"/>
        <v>15.83624530983832</v>
      </c>
      <c r="M39" s="36">
        <f t="shared" si="5"/>
        <v>1.1853293360560964</v>
      </c>
    </row>
    <row r="40" spans="1:13" ht="14.25" x14ac:dyDescent="0.2">
      <c r="A40" s="11" t="s">
        <v>26</v>
      </c>
      <c r="B40" s="35">
        <v>304112.92569</v>
      </c>
      <c r="C40" s="12">
        <v>401993.59669999999</v>
      </c>
      <c r="D40" s="13">
        <f>(C40-B40)/B40*100</f>
        <v>32.185633276822784</v>
      </c>
      <c r="E40" s="36">
        <f t="shared" si="3"/>
        <v>2.8498042384196967</v>
      </c>
      <c r="F40" s="35">
        <v>2122447.64432</v>
      </c>
      <c r="G40" s="12">
        <v>2632791.3958999999</v>
      </c>
      <c r="H40" s="13">
        <f t="shared" si="1"/>
        <v>24.045057268939434</v>
      </c>
      <c r="I40" s="36">
        <f t="shared" si="4"/>
        <v>2.7331281339555731</v>
      </c>
      <c r="J40" s="35">
        <v>3629931.8543600002</v>
      </c>
      <c r="K40" s="12">
        <v>4427276.4596499996</v>
      </c>
      <c r="L40" s="13">
        <f t="shared" si="2"/>
        <v>21.965828486071693</v>
      </c>
      <c r="M40" s="36">
        <f t="shared" si="5"/>
        <v>2.7105646954249778</v>
      </c>
    </row>
    <row r="41" spans="1:13" ht="14.25" x14ac:dyDescent="0.2">
      <c r="A41" s="11" t="s">
        <v>27</v>
      </c>
      <c r="B41" s="35">
        <v>7385.9921800000002</v>
      </c>
      <c r="C41" s="12">
        <v>7879.4079300000003</v>
      </c>
      <c r="D41" s="13">
        <f t="shared" si="0"/>
        <v>6.6804261089808001</v>
      </c>
      <c r="E41" s="36">
        <f t="shared" si="3"/>
        <v>5.5858526850887456E-2</v>
      </c>
      <c r="F41" s="35">
        <v>63733.503640000003</v>
      </c>
      <c r="G41" s="12">
        <v>69603.657519999993</v>
      </c>
      <c r="H41" s="13">
        <f t="shared" si="1"/>
        <v>9.2104678775509896</v>
      </c>
      <c r="I41" s="36">
        <f t="shared" si="4"/>
        <v>7.2256280877539755E-2</v>
      </c>
      <c r="J41" s="35">
        <v>101578.34953000001</v>
      </c>
      <c r="K41" s="12">
        <v>118055.67443</v>
      </c>
      <c r="L41" s="13">
        <f t="shared" si="2"/>
        <v>16.22129614848054</v>
      </c>
      <c r="M41" s="36">
        <f t="shared" si="5"/>
        <v>7.2278644923348845E-2</v>
      </c>
    </row>
    <row r="42" spans="1:13" ht="15.75" x14ac:dyDescent="0.25">
      <c r="A42" s="22" t="s">
        <v>38</v>
      </c>
      <c r="B42" s="33">
        <f>B43</f>
        <v>385927.32467</v>
      </c>
      <c r="C42" s="21">
        <f>C43</f>
        <v>403567.90019999997</v>
      </c>
      <c r="D42" s="19">
        <f t="shared" si="0"/>
        <v>4.5709578986365198</v>
      </c>
      <c r="E42" s="34">
        <f t="shared" si="3"/>
        <v>2.8609647564570206</v>
      </c>
      <c r="F42" s="33">
        <f>F43</f>
        <v>2666138.9959100001</v>
      </c>
      <c r="G42" s="21">
        <f>G43</f>
        <v>2685325.8747899998</v>
      </c>
      <c r="H42" s="19">
        <f t="shared" si="1"/>
        <v>0.71965035991872295</v>
      </c>
      <c r="I42" s="34">
        <f t="shared" si="4"/>
        <v>2.7876647229464648</v>
      </c>
      <c r="J42" s="33">
        <f>J43</f>
        <v>4422518.9274500003</v>
      </c>
      <c r="K42" s="21">
        <f>K43</f>
        <v>4708286.7761899997</v>
      </c>
      <c r="L42" s="19">
        <f t="shared" si="2"/>
        <v>6.4616534926798268</v>
      </c>
      <c r="M42" s="34">
        <f t="shared" si="5"/>
        <v>2.8826110200684898</v>
      </c>
    </row>
    <row r="43" spans="1:13" ht="14.25" x14ac:dyDescent="0.2">
      <c r="A43" s="11" t="s">
        <v>28</v>
      </c>
      <c r="B43" s="35">
        <v>385927.32467</v>
      </c>
      <c r="C43" s="12">
        <v>403567.90019999997</v>
      </c>
      <c r="D43" s="13">
        <f t="shared" si="0"/>
        <v>4.5709578986365198</v>
      </c>
      <c r="E43" s="36">
        <f t="shared" si="3"/>
        <v>2.8609647564570206</v>
      </c>
      <c r="F43" s="35">
        <v>2666138.9959100001</v>
      </c>
      <c r="G43" s="12">
        <v>2685325.8747899998</v>
      </c>
      <c r="H43" s="13">
        <f t="shared" si="1"/>
        <v>0.71965035991872295</v>
      </c>
      <c r="I43" s="36">
        <f t="shared" si="4"/>
        <v>2.7876647229464648</v>
      </c>
      <c r="J43" s="35">
        <v>4422518.9274500003</v>
      </c>
      <c r="K43" s="12">
        <v>4708286.7761899997</v>
      </c>
      <c r="L43" s="13">
        <f t="shared" si="2"/>
        <v>6.4616534926798268</v>
      </c>
      <c r="M43" s="36">
        <f t="shared" si="5"/>
        <v>2.8826110200684898</v>
      </c>
    </row>
    <row r="44" spans="1:13" ht="15.75" x14ac:dyDescent="0.25">
      <c r="A44" s="9" t="s">
        <v>39</v>
      </c>
      <c r="B44" s="38">
        <f>B8+B22+B42</f>
        <v>11434732.58897</v>
      </c>
      <c r="C44" s="8">
        <f>C8+C22+C42</f>
        <v>13674671.686290001</v>
      </c>
      <c r="D44" s="10">
        <f t="shared" si="0"/>
        <v>19.588906691885896</v>
      </c>
      <c r="E44" s="37">
        <f t="shared" si="3"/>
        <v>96.942184279790226</v>
      </c>
      <c r="F44" s="39">
        <f>F8+F22+F42</f>
        <v>82913193.982250005</v>
      </c>
      <c r="G44" s="15">
        <f>G8+G22+G42</f>
        <v>93820520.050910011</v>
      </c>
      <c r="H44" s="16">
        <f t="shared" si="1"/>
        <v>13.1551150604511</v>
      </c>
      <c r="I44" s="40">
        <f t="shared" si="4"/>
        <v>97.396057770778555</v>
      </c>
      <c r="J44" s="39">
        <f>J8+J22+J42</f>
        <v>140393017.79388002</v>
      </c>
      <c r="K44" s="15">
        <f>K8+K22+K42</f>
        <v>158101759.68534002</v>
      </c>
      <c r="L44" s="16">
        <f t="shared" si="2"/>
        <v>12.613691314378142</v>
      </c>
      <c r="M44" s="40">
        <f t="shared" si="5"/>
        <v>96.796541167778244</v>
      </c>
    </row>
    <row r="45" spans="1:13" ht="15.75" x14ac:dyDescent="0.25">
      <c r="A45" s="23" t="s">
        <v>40</v>
      </c>
      <c r="B45" s="25">
        <f>B46-B44</f>
        <v>1177663.7080300003</v>
      </c>
      <c r="C45" s="25">
        <f>C46-C44</f>
        <v>431335.71170999855</v>
      </c>
      <c r="D45" s="24">
        <f t="shared" si="0"/>
        <v>-63.373609225715356</v>
      </c>
      <c r="E45" s="41">
        <f t="shared" si="3"/>
        <v>3.05781572020978</v>
      </c>
      <c r="F45" s="42">
        <f>F46-F44</f>
        <v>7074836.4507500082</v>
      </c>
      <c r="G45" s="25">
        <f>G46-G44</f>
        <v>2508348.0760899931</v>
      </c>
      <c r="H45" s="26">
        <f t="shared" si="1"/>
        <v>-64.545497361651641</v>
      </c>
      <c r="I45" s="43">
        <f t="shared" si="4"/>
        <v>2.6039422292214485</v>
      </c>
      <c r="J45" s="42">
        <f>J46-J44</f>
        <v>10691033.213120013</v>
      </c>
      <c r="K45" s="25">
        <f>K46-K44</f>
        <v>5232340.6636599898</v>
      </c>
      <c r="L45" s="26">
        <f t="shared" si="2"/>
        <v>-51.058606223027425</v>
      </c>
      <c r="M45" s="43">
        <f t="shared" si="5"/>
        <v>3.2034588322217581</v>
      </c>
    </row>
    <row r="46" spans="1:13" s="18" customFormat="1" ht="22.5" customHeight="1" thickBot="1" x14ac:dyDescent="0.35">
      <c r="A46" s="17" t="s">
        <v>48</v>
      </c>
      <c r="B46" s="44">
        <v>12612396.297</v>
      </c>
      <c r="C46" s="45">
        <v>14106007.398</v>
      </c>
      <c r="D46" s="46">
        <f t="shared" si="0"/>
        <v>11.842405406776441</v>
      </c>
      <c r="E46" s="47">
        <f t="shared" si="3"/>
        <v>100</v>
      </c>
      <c r="F46" s="48">
        <v>89988030.433000013</v>
      </c>
      <c r="G46" s="49">
        <v>96328868.127000004</v>
      </c>
      <c r="H46" s="50">
        <f t="shared" si="1"/>
        <v>7.0463123411963311</v>
      </c>
      <c r="I46" s="51">
        <f t="shared" si="4"/>
        <v>100</v>
      </c>
      <c r="J46" s="48">
        <v>151084051.00700003</v>
      </c>
      <c r="K46" s="49">
        <v>163334100.34900001</v>
      </c>
      <c r="L46" s="50">
        <f t="shared" si="2"/>
        <v>8.1081022519262529</v>
      </c>
      <c r="M46" s="51">
        <f t="shared" si="5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2018-08-01T10:24:36Z</cp:lastPrinted>
  <dcterms:created xsi:type="dcterms:W3CDTF">2013-08-01T04:41:02Z</dcterms:created>
  <dcterms:modified xsi:type="dcterms:W3CDTF">2018-08-01T10:57:23Z</dcterms:modified>
</cp:coreProperties>
</file>